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390" activeTab="1"/>
  </bookViews>
  <sheets>
    <sheet name="Калькулятор" sheetId="1" r:id="rId1"/>
    <sheet name="Справочник" sheetId="2" r:id="rId2"/>
  </sheets>
  <definedNames>
    <definedName name="Брак">'Справочник'!$B$8:$L$8</definedName>
    <definedName name="Диаметр">'Справочник'!$B$5:$G$5</definedName>
    <definedName name="Длина_навивки">'Справочник'!$B$6:$G$6</definedName>
    <definedName name="Длина_стороны">'Справочник'!$B$1:$L$1</definedName>
    <definedName name="Кол_во_петель">'Справочник'!$B$2:$L$2</definedName>
    <definedName name="Кол_во_полей_навивки">'Справочник'!$B$12:$F$12</definedName>
    <definedName name="Толщина_блока">'Справочник'!$B$4:$G$4</definedName>
    <definedName name="Цвет">'Справочник'!$B$10:$I$10</definedName>
  </definedNames>
  <calcPr fullCalcOnLoad="1" refMode="R1C1"/>
</workbook>
</file>

<file path=xl/sharedStrings.xml><?xml version="1.0" encoding="utf-8"?>
<sst xmlns="http://schemas.openxmlformats.org/spreadsheetml/2006/main" count="41" uniqueCount="31">
  <si>
    <t>Длина стороны, см</t>
  </si>
  <si>
    <t>Толщина блока, мм</t>
  </si>
  <si>
    <t>Диаметр, дюймы</t>
  </si>
  <si>
    <t>1/4</t>
  </si>
  <si>
    <t>5/16</t>
  </si>
  <si>
    <t>3/8</t>
  </si>
  <si>
    <t>7/16</t>
  </si>
  <si>
    <t>1/2</t>
  </si>
  <si>
    <t>9/16</t>
  </si>
  <si>
    <t>Длина навивки, петли</t>
  </si>
  <si>
    <t>Введите исходные данные</t>
  </si>
  <si>
    <t>Калькуляция</t>
  </si>
  <si>
    <t>Тираж, шт</t>
  </si>
  <si>
    <t>Кол-во петель на экземпляр</t>
  </si>
  <si>
    <t>Кол-во петель</t>
  </si>
  <si>
    <t>Итого петель на тираж</t>
  </si>
  <si>
    <t>Кол-во петель в стандарной бобине</t>
  </si>
  <si>
    <t>Кол-во петель на тираж</t>
  </si>
  <si>
    <t>Итого бобин</t>
  </si>
  <si>
    <t>Брак, %</t>
  </si>
  <si>
    <t>Цвет пружины</t>
  </si>
  <si>
    <t>белый</t>
  </si>
  <si>
    <t>черный</t>
  </si>
  <si>
    <t>серебро</t>
  </si>
  <si>
    <t>бронза</t>
  </si>
  <si>
    <t>другой</t>
  </si>
  <si>
    <t>красный</t>
  </si>
  <si>
    <t>синий</t>
  </si>
  <si>
    <t>желтый</t>
  </si>
  <si>
    <t>Заказ</t>
  </si>
  <si>
    <t>Кол-во полей навивки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</si>
</sst>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 shrinkToFit="1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 shrinkToFit="1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 shrinkToFit="1"/>
    </xf>
    <xf numFmtId="0" fontId="2" fillId="3" borderId="2" xfId="0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/>
    </xf>
    <xf numFmtId="9" fontId="2" fillId="3" borderId="2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 shrinkToFit="1"/>
    </xf>
    <xf numFmtId="0" fontId="2" fillId="4" borderId="2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E4" sqref="E4"/>
    </sheetView>
  </sheetViews>
  <sheetFormatPr defaultColWidth="9.00390625" defaultRowHeight="12.75"/>
  <cols>
    <col min="1" max="5" width="15.75390625" style="1" customWidth="1"/>
    <col min="6" max="6" width="18.75390625" style="0" customWidth="1"/>
    <col min="7" max="7" width="15.75390625" style="1" customWidth="1"/>
  </cols>
  <sheetData>
    <row r="1" spans="1:4" ht="12.75">
      <c r="A1" s="9" t="s">
        <v>10</v>
      </c>
      <c r="B1" s="9"/>
      <c r="C1" s="9"/>
      <c r="D1" s="9"/>
    </row>
    <row r="2" spans="1:4" ht="12.75">
      <c r="A2" s="10"/>
      <c r="B2" s="10"/>
      <c r="C2" s="10"/>
      <c r="D2" s="10"/>
    </row>
    <row r="3" spans="1:8" s="6" customFormat="1" ht="30" customHeight="1">
      <c r="A3" s="11" t="s">
        <v>0</v>
      </c>
      <c r="B3" s="11" t="s">
        <v>1</v>
      </c>
      <c r="C3" s="12" t="s">
        <v>12</v>
      </c>
      <c r="D3" s="13" t="s">
        <v>30</v>
      </c>
      <c r="E3" s="11" t="s">
        <v>20</v>
      </c>
      <c r="F3" s="5"/>
      <c r="H3" s="5"/>
    </row>
    <row r="4" spans="1:8" s="6" customFormat="1" ht="30" customHeight="1">
      <c r="A4" s="14">
        <v>29.7</v>
      </c>
      <c r="B4" s="14">
        <v>4.5</v>
      </c>
      <c r="C4" s="15">
        <v>98000</v>
      </c>
      <c r="D4" s="15">
        <v>3</v>
      </c>
      <c r="E4" s="14" t="s">
        <v>21</v>
      </c>
      <c r="F4" s="5"/>
      <c r="H4" s="5"/>
    </row>
    <row r="6" spans="1:7" ht="12.75">
      <c r="A6" s="16" t="s">
        <v>11</v>
      </c>
      <c r="B6" s="16"/>
      <c r="C6" s="16"/>
      <c r="D6" s="16"/>
      <c r="E6" s="16"/>
      <c r="F6" s="16"/>
      <c r="G6" s="16"/>
    </row>
    <row r="7" spans="1:7" ht="12.75">
      <c r="A7" s="17"/>
      <c r="B7" s="17"/>
      <c r="C7" s="17"/>
      <c r="D7" s="17"/>
      <c r="E7" s="17"/>
      <c r="F7" s="17"/>
      <c r="G7" s="17"/>
    </row>
    <row r="8" spans="1:7" s="7" customFormat="1" ht="30" customHeight="1">
      <c r="A8" s="18" t="s">
        <v>13</v>
      </c>
      <c r="B8" s="18" t="s">
        <v>2</v>
      </c>
      <c r="C8" s="18" t="s">
        <v>17</v>
      </c>
      <c r="D8" s="18" t="s">
        <v>19</v>
      </c>
      <c r="E8" s="18" t="s">
        <v>15</v>
      </c>
      <c r="F8" s="18" t="s">
        <v>16</v>
      </c>
      <c r="G8" s="18" t="s">
        <v>18</v>
      </c>
    </row>
    <row r="9" spans="1:7" s="8" customFormat="1" ht="30" customHeight="1">
      <c r="A9" s="19">
        <f>IF(A4=10,11,IF(A4=15,17,IF(A4=21,24,IF(A4=25,29,IF(A4=29.7,34,IF(A4=35,41,IF(A4=40,46,IF(A4=50,58))))))))</f>
        <v>34</v>
      </c>
      <c r="B9" s="19" t="str">
        <f>IF(B4=4.5,Справочник!B5,IF(B4=6,Справочник!C5,IF(B4=7.5,Справочник!D5,IF(B4=9,Справочник!E5,IF(B4=10.5,Справочник!F5,IF(B4=12,Справочник!G5))))))</f>
        <v>1/4</v>
      </c>
      <c r="C9" s="20">
        <f>A9*C4*D4</f>
        <v>9996000</v>
      </c>
      <c r="D9" s="21">
        <v>0</v>
      </c>
      <c r="E9" s="20">
        <f>C9*D9+C9</f>
        <v>9996000</v>
      </c>
      <c r="F9" s="20">
        <f>IF(B9=Справочник!B5,Справочник!B6,IF(B9=Справочник!C5,Справочник!C6,IF(B9=Справочник!D5,Справочник!D6,IF(B9=Справочник!E5,Справочник!E6,IF(B9=Справочник!F5,Справочник!F6,IF(B9=Справочник!G5,Справочник!G6))))))</f>
        <v>87000</v>
      </c>
      <c r="G9" s="20">
        <f>ROUNDUP(E9/F9,0)</f>
        <v>115</v>
      </c>
    </row>
    <row r="11" spans="1:3" ht="12.75">
      <c r="A11" s="22" t="s">
        <v>29</v>
      </c>
      <c r="B11" s="22"/>
      <c r="C11" s="22"/>
    </row>
    <row r="12" spans="1:3" ht="12.75">
      <c r="A12" s="23"/>
      <c r="B12" s="23"/>
      <c r="C12" s="23"/>
    </row>
    <row r="13" spans="1:3" ht="30" customHeight="1">
      <c r="A13" s="24" t="s">
        <v>2</v>
      </c>
      <c r="B13" s="24" t="s">
        <v>20</v>
      </c>
      <c r="C13" s="24" t="s">
        <v>18</v>
      </c>
    </row>
    <row r="14" spans="1:3" ht="30" customHeight="1">
      <c r="A14" s="25" t="str">
        <f>B9</f>
        <v>1/4</v>
      </c>
      <c r="B14" s="25" t="str">
        <f>E4</f>
        <v>белый</v>
      </c>
      <c r="C14" s="25">
        <f>G9</f>
        <v>115</v>
      </c>
    </row>
  </sheetData>
  <mergeCells count="3">
    <mergeCell ref="A1:D2"/>
    <mergeCell ref="A6:G7"/>
    <mergeCell ref="A11:C12"/>
  </mergeCells>
  <dataValidations count="5">
    <dataValidation type="list" allowBlank="1" showInputMessage="1" showErrorMessage="1" sqref="A4">
      <formula1>Длина_стороны</formula1>
    </dataValidation>
    <dataValidation type="list" allowBlank="1" showInputMessage="1" showErrorMessage="1" sqref="B4">
      <formula1>Толщина_блока</formula1>
    </dataValidation>
    <dataValidation type="list" allowBlank="1" showInputMessage="1" showErrorMessage="1" sqref="D9">
      <formula1>Брак</formula1>
    </dataValidation>
    <dataValidation type="list" allowBlank="1" showInputMessage="1" showErrorMessage="1" sqref="E4">
      <formula1>Цвет</formula1>
    </dataValidation>
    <dataValidation type="list" allowBlank="1" showInputMessage="1" showErrorMessage="1" sqref="D4">
      <formula1>Кол_во_полей_навивки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F13" sqref="F13"/>
    </sheetView>
  </sheetViews>
  <sheetFormatPr defaultColWidth="9.00390625" defaultRowHeight="12.75"/>
  <cols>
    <col min="1" max="1" width="19.875" style="0" bestFit="1" customWidth="1"/>
    <col min="2" max="12" width="7.75390625" style="1" customWidth="1"/>
  </cols>
  <sheetData>
    <row r="1" spans="1:12" ht="12.75">
      <c r="A1" t="s">
        <v>0</v>
      </c>
      <c r="B1" s="1">
        <v>10</v>
      </c>
      <c r="C1" s="1">
        <v>15</v>
      </c>
      <c r="D1" s="1">
        <v>21</v>
      </c>
      <c r="E1" s="1">
        <v>25</v>
      </c>
      <c r="F1" s="1">
        <v>29.7</v>
      </c>
      <c r="G1" s="1">
        <v>35</v>
      </c>
      <c r="H1" s="1">
        <v>40</v>
      </c>
      <c r="I1" s="1">
        <v>50</v>
      </c>
      <c r="J1" s="1">
        <v>60</v>
      </c>
      <c r="K1" s="1">
        <v>70</v>
      </c>
      <c r="L1" s="1">
        <v>80</v>
      </c>
    </row>
    <row r="2" spans="1:12" ht="12.75">
      <c r="A2" t="s">
        <v>14</v>
      </c>
      <c r="B2" s="1">
        <v>11</v>
      </c>
      <c r="C2" s="1">
        <v>17</v>
      </c>
      <c r="D2" s="1">
        <v>24</v>
      </c>
      <c r="E2" s="1">
        <v>29</v>
      </c>
      <c r="F2" s="1">
        <v>34</v>
      </c>
      <c r="G2" s="1">
        <v>41</v>
      </c>
      <c r="H2" s="1">
        <v>46</v>
      </c>
      <c r="I2" s="1">
        <v>58</v>
      </c>
      <c r="J2" s="1">
        <v>69</v>
      </c>
      <c r="K2" s="1">
        <v>82</v>
      </c>
      <c r="L2" s="1">
        <v>92</v>
      </c>
    </row>
    <row r="4" spans="1:12" ht="12.75">
      <c r="A4" t="s">
        <v>1</v>
      </c>
      <c r="B4" s="2">
        <v>4.5</v>
      </c>
      <c r="C4" s="2">
        <v>6</v>
      </c>
      <c r="D4" s="2">
        <v>7.5</v>
      </c>
      <c r="E4" s="2">
        <v>9</v>
      </c>
      <c r="F4" s="2">
        <v>10.5</v>
      </c>
      <c r="G4" s="2">
        <v>12</v>
      </c>
      <c r="L4"/>
    </row>
    <row r="5" spans="1:12" ht="12.75">
      <c r="A5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L5"/>
    </row>
    <row r="6" spans="1:12" ht="12.75">
      <c r="A6" t="s">
        <v>9</v>
      </c>
      <c r="B6" s="4">
        <v>87000</v>
      </c>
      <c r="C6" s="4">
        <v>58000</v>
      </c>
      <c r="D6" s="4">
        <v>45000</v>
      </c>
      <c r="E6" s="4">
        <v>32000</v>
      </c>
      <c r="F6" s="4">
        <v>26000</v>
      </c>
      <c r="G6" s="4">
        <v>20000</v>
      </c>
      <c r="L6"/>
    </row>
    <row r="8" spans="1:12" ht="12.75">
      <c r="A8" t="s">
        <v>19</v>
      </c>
      <c r="B8" s="1">
        <v>0</v>
      </c>
      <c r="C8" s="1">
        <v>0.01</v>
      </c>
      <c r="D8" s="1">
        <v>0.02</v>
      </c>
      <c r="E8" s="1">
        <v>0.03</v>
      </c>
      <c r="F8" s="1">
        <v>0.04</v>
      </c>
      <c r="G8" s="1">
        <v>0.05</v>
      </c>
      <c r="H8" s="1">
        <v>0.06</v>
      </c>
      <c r="I8" s="1">
        <v>0.07</v>
      </c>
      <c r="J8" s="1">
        <v>0.08</v>
      </c>
      <c r="K8" s="1">
        <v>0.09</v>
      </c>
      <c r="L8" s="1">
        <v>0.1</v>
      </c>
    </row>
    <row r="10" spans="1:9" ht="12.75">
      <c r="A10" t="s">
        <v>20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26</v>
      </c>
      <c r="G10" s="1" t="s">
        <v>27</v>
      </c>
      <c r="H10" s="1" t="s">
        <v>28</v>
      </c>
      <c r="I10" s="1" t="s">
        <v>25</v>
      </c>
    </row>
    <row r="12" spans="1:6" ht="12.75">
      <c r="A12" t="s">
        <v>30</v>
      </c>
      <c r="B12" s="1">
        <v>1</v>
      </c>
      <c r="C12" s="1">
        <v>2</v>
      </c>
      <c r="D12" s="1">
        <v>3</v>
      </c>
      <c r="E12" s="1">
        <v>4</v>
      </c>
      <c r="F12" s="1">
        <v>5</v>
      </c>
    </row>
  </sheetData>
  <printOptions/>
  <pageMargins left="0.75" right="0.75" top="1" bottom="1" header="0.5" footer="0.5"/>
  <pageSetup orientation="portrait" paperSize="9"/>
  <ignoredErrors>
    <ignoredError sqref="B5:G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Виноградов Константин</dc:creator>
  <cp:keywords/>
  <dc:description/>
  <cp:lastModifiedBy>Sasha</cp:lastModifiedBy>
  <dcterms:created xsi:type="dcterms:W3CDTF">2007-06-19T10:30:01Z</dcterms:created>
  <dcterms:modified xsi:type="dcterms:W3CDTF">2008-10-15T08:40:48Z</dcterms:modified>
  <cp:category/>
  <cp:version/>
  <cp:contentType/>
  <cp:contentStatus/>
</cp:coreProperties>
</file>